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rcuit Sprint Competition Bala" sheetId="1" r:id="rId4"/>
    <sheet state="visible" name="Index (Keep Hidden)" sheetId="2" r:id="rId5"/>
  </sheets>
  <definedNames/>
  <calcPr/>
</workbook>
</file>

<file path=xl/sharedStrings.xml><?xml version="1.0" encoding="utf-8"?>
<sst xmlns="http://schemas.openxmlformats.org/spreadsheetml/2006/main" count="115" uniqueCount="97">
  <si>
    <t xml:space="preserve">This is a supplemental calculator for easily calculating the maximum competition horsepower and mimimum competition weight. Select the appropriate options in the drop menus for a HP Modifier calculation. Refer to the Vehicle Technical Rulebook for exact specifications. </t>
  </si>
  <si>
    <t>User Input</t>
  </si>
  <si>
    <t>Calculated Value</t>
  </si>
  <si>
    <t xml:space="preserve">HP Modifier Calculator </t>
  </si>
  <si>
    <t xml:space="preserve">Tire Tiers </t>
  </si>
  <si>
    <t xml:space="preserve">Category </t>
  </si>
  <si>
    <t>Selection</t>
  </si>
  <si>
    <t>HP Modifier</t>
  </si>
  <si>
    <t xml:space="preserve">S Tier </t>
  </si>
  <si>
    <t>Toyo RR</t>
  </si>
  <si>
    <t>Tire Class</t>
  </si>
  <si>
    <t xml:space="preserve">Maxxis RC-1 </t>
  </si>
  <si>
    <t>Advan A052</t>
  </si>
  <si>
    <t>Front Aero</t>
  </si>
  <si>
    <t>Splitter</t>
  </si>
  <si>
    <t>Nankang CR-S</t>
  </si>
  <si>
    <t>Bridgestone RE-71RS</t>
  </si>
  <si>
    <t>Rear Aero</t>
  </si>
  <si>
    <t>GT Wing</t>
  </si>
  <si>
    <t xml:space="preserve">A Tier </t>
  </si>
  <si>
    <t>BFG Rival S 1.5</t>
  </si>
  <si>
    <t>Flat Floor</t>
  </si>
  <si>
    <t>No</t>
  </si>
  <si>
    <t xml:space="preserve">Nexen Sport R </t>
  </si>
  <si>
    <t>Kumho V730</t>
  </si>
  <si>
    <t>Engine</t>
  </si>
  <si>
    <t>&lt; 2.0L</t>
  </si>
  <si>
    <t>Nankang AR-1</t>
  </si>
  <si>
    <t>Goodyear SC3 (non "R" variant)</t>
  </si>
  <si>
    <t>Forced Induction</t>
  </si>
  <si>
    <t>B Tier</t>
  </si>
  <si>
    <t>Dunlop ZIII</t>
  </si>
  <si>
    <t>Transmission</t>
  </si>
  <si>
    <t>Manual/&lt;7s Auto</t>
  </si>
  <si>
    <t>GT Radial SX2RS</t>
  </si>
  <si>
    <t>Falkan RT-660</t>
  </si>
  <si>
    <t>Drivetrain</t>
  </si>
  <si>
    <t>RWD</t>
  </si>
  <si>
    <t>Advan AD09</t>
  </si>
  <si>
    <t xml:space="preserve">Total HP Modifier </t>
  </si>
  <si>
    <t xml:space="preserve">C Tier </t>
  </si>
  <si>
    <t>Hankook RS-4</t>
  </si>
  <si>
    <t>Nitto NT-01</t>
  </si>
  <si>
    <t>Minimum Race Weight/Max WHP Calculators</t>
  </si>
  <si>
    <t>Cooper RS3-R</t>
  </si>
  <si>
    <t xml:space="preserve">If you know your minimum race weight: </t>
  </si>
  <si>
    <t>Federal RS-PRO</t>
  </si>
  <si>
    <t>Min Race Weight</t>
  </si>
  <si>
    <t>Toyo R888R</t>
  </si>
  <si>
    <t>Max Allowable WHP</t>
  </si>
  <si>
    <t>Toyo R1R</t>
  </si>
  <si>
    <t xml:space="preserve">Maxxis VR-1 </t>
  </si>
  <si>
    <t>If you know your maximum wheel horsepower:</t>
  </si>
  <si>
    <t>GT Radial SX2</t>
  </si>
  <si>
    <t>Max WHP</t>
  </si>
  <si>
    <t>Valino VR08GP</t>
  </si>
  <si>
    <t>Kenda KR20A</t>
  </si>
  <si>
    <t>Falken RT615k+</t>
  </si>
  <si>
    <t>Max Allowable Tire Width</t>
  </si>
  <si>
    <t>Continental ExtremeContact Force</t>
  </si>
  <si>
    <t>Nankang NS2R</t>
  </si>
  <si>
    <t>Max Tire Width</t>
  </si>
  <si>
    <t xml:space="preserve">Tire Class </t>
  </si>
  <si>
    <t xml:space="preserve">Front Aero </t>
  </si>
  <si>
    <t xml:space="preserve">Drivetrain </t>
  </si>
  <si>
    <t>Tire Widths</t>
  </si>
  <si>
    <t>None</t>
  </si>
  <si>
    <t>Min Weight</t>
  </si>
  <si>
    <t xml:space="preserve">Max Weight </t>
  </si>
  <si>
    <t>Tire Width</t>
  </si>
  <si>
    <t>A Tier</t>
  </si>
  <si>
    <t>Rear Diffuser</t>
  </si>
  <si>
    <t>2.0L - 2.9L</t>
  </si>
  <si>
    <t>DCT/8+ speed Auto/Sequential/Dog Box</t>
  </si>
  <si>
    <t>AWD</t>
  </si>
  <si>
    <t>Airdam+Undertray</t>
  </si>
  <si>
    <t>GT Wing + Rear Diffuser</t>
  </si>
  <si>
    <t>3.0L - 3.7L</t>
  </si>
  <si>
    <t>Select Transmission Option</t>
  </si>
  <si>
    <t>FWD</t>
  </si>
  <si>
    <t>C Tier</t>
  </si>
  <si>
    <t>Lip+Undertray</t>
  </si>
  <si>
    <t>No Aero</t>
  </si>
  <si>
    <t>3.8L - 4.6L</t>
  </si>
  <si>
    <t>Select Drivetrain Option</t>
  </si>
  <si>
    <t>Select Tire Option</t>
  </si>
  <si>
    <t>Non-OE Bumper+Undertray</t>
  </si>
  <si>
    <t>Select Rear Aero Option</t>
  </si>
  <si>
    <t xml:space="preserve">4.7L - 5.7L </t>
  </si>
  <si>
    <t>Combination of Two Items</t>
  </si>
  <si>
    <t>&gt; 5.7L</t>
  </si>
  <si>
    <t>Select Front Aero Option</t>
  </si>
  <si>
    <t>Select Engine Option</t>
  </si>
  <si>
    <t>Trubo</t>
  </si>
  <si>
    <t>Yes</t>
  </si>
  <si>
    <t>Select Floor Option</t>
  </si>
  <si>
    <t>Select FI Option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</si>
</sst>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1.0"/>
      <color theme="1"/>
      <name val="Arial"/>
      <scheme val="minor"/>
    </font>
    <font>
      <b/>
      <sz val="11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b/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DEEAD5"/>
        <bgColor rgb="FFDEEAD5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1" fillId="2" fontId="3" numFmtId="0" xfId="0" applyBorder="1" applyFill="1" applyFont="1"/>
    <xf borderId="0" fillId="0" fontId="3" numFmtId="0" xfId="0" applyAlignment="1" applyFont="1">
      <alignment readingOrder="0"/>
    </xf>
    <xf borderId="1" fillId="3" fontId="3" numFmtId="0" xfId="0" applyBorder="1" applyFill="1" applyFont="1"/>
    <xf borderId="0" fillId="0" fontId="4" numFmtId="0" xfId="0" applyAlignment="1" applyFont="1">
      <alignment readingOrder="0"/>
    </xf>
    <xf borderId="2" fillId="0" fontId="4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5" fillId="0" fontId="4" numFmtId="0" xfId="0" applyAlignment="1" applyBorder="1" applyFont="1">
      <alignment readingOrder="0" vertical="top"/>
    </xf>
    <xf borderId="6" fillId="0" fontId="3" numFmtId="0" xfId="0" applyAlignment="1" applyBorder="1" applyFont="1">
      <alignment readingOrder="0"/>
    </xf>
    <xf borderId="7" fillId="0" fontId="3" numFmtId="0" xfId="0" applyAlignment="1" applyBorder="1" applyFont="1">
      <alignment readingOrder="0" vertical="center"/>
    </xf>
    <xf borderId="0" fillId="4" fontId="3" numFmtId="0" xfId="0" applyAlignment="1" applyFill="1" applyFont="1">
      <alignment horizontal="center" readingOrder="0" vertical="center"/>
    </xf>
    <xf borderId="8" fillId="0" fontId="3" numFmtId="0" xfId="0" applyAlignment="1" applyBorder="1" applyFont="1">
      <alignment horizontal="center" vertical="center"/>
    </xf>
    <xf borderId="7" fillId="0" fontId="5" numFmtId="0" xfId="0" applyBorder="1" applyFont="1"/>
    <xf borderId="9" fillId="0" fontId="3" numFmtId="0" xfId="0" applyAlignment="1" applyBorder="1" applyFont="1">
      <alignment readingOrder="0"/>
    </xf>
    <xf borderId="8" fillId="0" fontId="5" numFmtId="0" xfId="0" applyBorder="1" applyFont="1"/>
    <xf borderId="10" fillId="0" fontId="3" numFmtId="0" xfId="0" applyAlignment="1" applyBorder="1" applyFont="1">
      <alignment readingOrder="0" vertical="center"/>
    </xf>
    <xf borderId="11" fillId="2" fontId="3" numFmtId="0" xfId="0" applyAlignment="1" applyBorder="1" applyFont="1">
      <alignment horizontal="center" readingOrder="0" vertical="center"/>
    </xf>
    <xf borderId="12" fillId="0" fontId="3" numFmtId="0" xfId="0" applyAlignment="1" applyBorder="1" applyFont="1">
      <alignment horizontal="center" vertical="center"/>
    </xf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0" fontId="3" numFmtId="0" xfId="0" applyAlignment="1" applyBorder="1" applyFont="1">
      <alignment readingOrder="0"/>
    </xf>
    <xf borderId="18" fillId="0" fontId="4" numFmtId="0" xfId="0" applyAlignment="1" applyBorder="1" applyFont="1">
      <alignment readingOrder="0" vertical="top"/>
    </xf>
    <xf borderId="19" fillId="0" fontId="5" numFmtId="0" xfId="0" applyBorder="1" applyFont="1"/>
    <xf borderId="20" fillId="0" fontId="5" numFmtId="0" xfId="0" applyBorder="1" applyFont="1"/>
    <xf borderId="21" fillId="0" fontId="4" numFmtId="0" xfId="0" applyAlignment="1" applyBorder="1" applyFont="1">
      <alignment readingOrder="0" vertical="top"/>
    </xf>
    <xf borderId="22" fillId="0" fontId="4" numFmtId="0" xfId="0" applyAlignment="1" applyBorder="1" applyFont="1">
      <alignment readingOrder="0"/>
    </xf>
    <xf borderId="23" fillId="0" fontId="3" numFmtId="0" xfId="0" applyBorder="1" applyFont="1"/>
    <xf borderId="4" fillId="3" fontId="6" numFmtId="0" xfId="0" applyAlignment="1" applyBorder="1" applyFont="1">
      <alignment horizontal="center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left" readingOrder="0" shrinkToFit="0" wrapText="0"/>
    </xf>
    <xf borderId="18" fillId="0" fontId="3" numFmtId="0" xfId="0" applyAlignment="1" applyBorder="1" applyFont="1">
      <alignment horizontal="left" readingOrder="0"/>
    </xf>
    <xf borderId="24" fillId="2" fontId="3" numFmtId="0" xfId="0" applyAlignment="1" applyBorder="1" applyFont="1">
      <alignment horizontal="center" readingOrder="0"/>
    </xf>
    <xf borderId="25" fillId="0" fontId="3" numFmtId="0" xfId="0" applyAlignment="1" applyBorder="1" applyFont="1">
      <alignment horizontal="center"/>
    </xf>
    <xf borderId="22" fillId="0" fontId="4" numFmtId="0" xfId="0" applyAlignment="1" applyBorder="1" applyFont="1">
      <alignment horizontal="left" readingOrder="0" shrinkToFit="0" wrapText="0"/>
    </xf>
    <xf borderId="23" fillId="0" fontId="5" numFmtId="0" xfId="0" applyBorder="1" applyFont="1"/>
    <xf borderId="4" fillId="3" fontId="4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left" readingOrder="0"/>
    </xf>
    <xf borderId="26" fillId="0" fontId="3" numFmtId="0" xfId="0" applyAlignment="1" applyBorder="1" applyFont="1">
      <alignment horizontal="center"/>
    </xf>
    <xf borderId="22" fillId="0" fontId="4" numFmtId="0" xfId="0" applyAlignment="1" applyBorder="1" applyFont="1">
      <alignment horizontal="left" readingOrder="0"/>
    </xf>
    <xf borderId="27" fillId="0" fontId="5" numFmtId="0" xfId="0" applyBorder="1" applyFont="1"/>
    <xf borderId="0" fillId="0" fontId="4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4">
    <tableStyle count="2" pivot="0" name="Circuit Sprint Competition Bala-style">
      <tableStyleElement dxfId="1" type="firstRowStripe"/>
      <tableStyleElement dxfId="2" type="secondRowStripe"/>
    </tableStyle>
    <tableStyle count="2" pivot="0" name="Circuit Sprint Competition Bala-style 2">
      <tableStyleElement dxfId="1" type="firstRowStripe"/>
      <tableStyleElement dxfId="2" type="secondRowStripe"/>
    </tableStyle>
    <tableStyle count="2" pivot="0" name="Circuit Sprint Competition Bala-style 3">
      <tableStyleElement dxfId="1" type="firstRowStripe"/>
      <tableStyleElement dxfId="2" type="secondRowStripe"/>
    </tableStyle>
    <tableStyle count="2" pivot="0" name="Circuit Sprint Competition Bala-style 4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G5:G9" displayName="Table_1" id="1">
  <tableColumns count="1">
    <tableColumn name="Column1" id="1"/>
  </tableColumns>
  <tableStyleInfo name="Circuit Sprint Competition Bala-style" showColumnStripes="0" showFirstColumn="1" showLastColumn="1" showRowStripes="1"/>
</table>
</file>

<file path=xl/tables/table2.xml><?xml version="1.0" encoding="utf-8"?>
<table xmlns="http://schemas.openxmlformats.org/spreadsheetml/2006/main" headerRowCount="0" ref="G11:G15" displayName="Table_2" id="2">
  <tableColumns count="1">
    <tableColumn name="Column1" id="1"/>
  </tableColumns>
  <tableStyleInfo name="Circuit Sprint Competition Bala-style 2" showColumnStripes="0" showFirstColumn="1" showLastColumn="1" showRowStripes="1"/>
</table>
</file>

<file path=xl/tables/table3.xml><?xml version="1.0" encoding="utf-8"?>
<table xmlns="http://schemas.openxmlformats.org/spreadsheetml/2006/main" headerRowCount="0" ref="G17:G20" displayName="Table_3" id="3">
  <tableColumns count="1">
    <tableColumn name="Column1" id="1"/>
  </tableColumns>
  <tableStyleInfo name="Circuit Sprint Competition Bala-style 3" showColumnStripes="0" showFirstColumn="1" showLastColumn="1" showRowStripes="1"/>
</table>
</file>

<file path=xl/tables/table4.xml><?xml version="1.0" encoding="utf-8"?>
<table xmlns="http://schemas.openxmlformats.org/spreadsheetml/2006/main" headerRowCount="0" ref="G22:G34" displayName="Table_4" id="4">
  <tableColumns count="1">
    <tableColumn name="Column1" id="1"/>
  </tableColumns>
  <tableStyleInfo name="Circuit Sprint Competition Bala-style 4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.75"/>
    <col customWidth="1" min="2" max="2" width="13.88"/>
    <col customWidth="1" min="3" max="3" width="28.25"/>
    <col customWidth="1" min="7" max="7" width="30.13"/>
    <col customWidth="1" min="8" max="8" width="2.38"/>
  </cols>
  <sheetData>
    <row r="1">
      <c r="A1" s="1"/>
      <c r="B1" s="1" t="s">
        <v>0</v>
      </c>
    </row>
    <row r="2">
      <c r="A2" s="2"/>
      <c r="B2" s="2"/>
      <c r="E2" s="3"/>
      <c r="F2" s="4" t="s">
        <v>1</v>
      </c>
    </row>
    <row r="3">
      <c r="A3" s="2"/>
      <c r="B3" s="2"/>
      <c r="E3" s="5"/>
      <c r="F3" s="4" t="s">
        <v>2</v>
      </c>
    </row>
    <row r="4">
      <c r="A4" s="2"/>
      <c r="B4" s="2" t="s">
        <v>3</v>
      </c>
      <c r="F4" s="6" t="s">
        <v>4</v>
      </c>
    </row>
    <row r="5">
      <c r="A5" s="6"/>
      <c r="B5" s="7" t="s">
        <v>5</v>
      </c>
      <c r="C5" s="8" t="s">
        <v>6</v>
      </c>
      <c r="D5" s="9" t="s">
        <v>7</v>
      </c>
      <c r="F5" s="10" t="s">
        <v>8</v>
      </c>
      <c r="G5" s="11" t="s">
        <v>9</v>
      </c>
    </row>
    <row r="6">
      <c r="A6" s="4"/>
      <c r="B6" s="12" t="s">
        <v>10</v>
      </c>
      <c r="C6" s="13" t="s">
        <v>8</v>
      </c>
      <c r="D6" s="14">
        <f>VLOOKUP(C6,'Index (Keep Hidden)'!A2:B6,2,false)</f>
        <v>-15</v>
      </c>
      <c r="F6" s="15"/>
      <c r="G6" s="16" t="s">
        <v>11</v>
      </c>
    </row>
    <row r="7">
      <c r="B7" s="15"/>
      <c r="D7" s="17"/>
      <c r="F7" s="15"/>
      <c r="G7" s="16" t="s">
        <v>12</v>
      </c>
    </row>
    <row r="8">
      <c r="A8" s="4"/>
      <c r="B8" s="18" t="s">
        <v>13</v>
      </c>
      <c r="C8" s="19" t="s">
        <v>14</v>
      </c>
      <c r="D8" s="20">
        <f>VLOOKUP(C8,'Index (Keep Hidden)'!D2:E8,2,false)</f>
        <v>0</v>
      </c>
      <c r="F8" s="15"/>
      <c r="G8" s="16" t="s">
        <v>15</v>
      </c>
    </row>
    <row r="9">
      <c r="B9" s="21"/>
      <c r="C9" s="22"/>
      <c r="D9" s="23"/>
      <c r="F9" s="24"/>
      <c r="G9" s="25" t="s">
        <v>16</v>
      </c>
    </row>
    <row r="10">
      <c r="A10" s="4"/>
      <c r="B10" s="18" t="s">
        <v>17</v>
      </c>
      <c r="C10" s="19" t="s">
        <v>18</v>
      </c>
      <c r="D10" s="20">
        <f>VLOOKUP(C10,'Index (Keep Hidden)'!G2:H12,2,false)</f>
        <v>0</v>
      </c>
    </row>
    <row r="11">
      <c r="B11" s="21"/>
      <c r="C11" s="22"/>
      <c r="D11" s="23"/>
      <c r="F11" s="26" t="s">
        <v>19</v>
      </c>
      <c r="G11" s="11" t="s">
        <v>20</v>
      </c>
    </row>
    <row r="12">
      <c r="A12" s="4"/>
      <c r="B12" s="18" t="s">
        <v>21</v>
      </c>
      <c r="C12" s="19" t="s">
        <v>22</v>
      </c>
      <c r="D12" s="20">
        <f>VLOOKUP(C12,'Index (Keep Hidden)'!G11:H13,2,false)</f>
        <v>0</v>
      </c>
      <c r="F12" s="27"/>
      <c r="G12" s="16" t="s">
        <v>23</v>
      </c>
    </row>
    <row r="13">
      <c r="B13" s="21"/>
      <c r="C13" s="22"/>
      <c r="D13" s="23"/>
      <c r="F13" s="27"/>
      <c r="G13" s="16" t="s">
        <v>24</v>
      </c>
    </row>
    <row r="14">
      <c r="A14" s="4"/>
      <c r="B14" s="18" t="s">
        <v>25</v>
      </c>
      <c r="C14" s="19" t="s">
        <v>26</v>
      </c>
      <c r="D14" s="20">
        <f>VLOOKUP(C14,'Index (Keep Hidden)'!J2:K11,2,false)</f>
        <v>10</v>
      </c>
      <c r="F14" s="27"/>
      <c r="G14" s="16" t="s">
        <v>27</v>
      </c>
    </row>
    <row r="15">
      <c r="B15" s="21"/>
      <c r="C15" s="22"/>
      <c r="D15" s="23"/>
      <c r="F15" s="28"/>
      <c r="G15" s="25" t="s">
        <v>28</v>
      </c>
    </row>
    <row r="16">
      <c r="A16" s="4"/>
      <c r="B16" s="18" t="s">
        <v>29</v>
      </c>
      <c r="C16" s="19" t="s">
        <v>22</v>
      </c>
      <c r="D16" s="20">
        <f>VLOOKUP(C16,'Index (Keep Hidden)'!J11:K13,2,false)</f>
        <v>0</v>
      </c>
      <c r="F16" s="29"/>
    </row>
    <row r="17">
      <c r="B17" s="21"/>
      <c r="C17" s="22"/>
      <c r="D17" s="23"/>
      <c r="F17" s="10" t="s">
        <v>30</v>
      </c>
      <c r="G17" s="11" t="s">
        <v>31</v>
      </c>
    </row>
    <row r="18">
      <c r="A18" s="4"/>
      <c r="B18" s="18" t="s">
        <v>32</v>
      </c>
      <c r="C18" s="19" t="s">
        <v>33</v>
      </c>
      <c r="D18" s="20">
        <f>VLOOKUP(C18,'Index (Keep Hidden)'!M2:N4,2,false)</f>
        <v>0</v>
      </c>
      <c r="F18" s="15"/>
      <c r="G18" s="16" t="s">
        <v>34</v>
      </c>
    </row>
    <row r="19">
      <c r="B19" s="21"/>
      <c r="C19" s="22"/>
      <c r="D19" s="23"/>
      <c r="F19" s="15"/>
      <c r="G19" s="16" t="s">
        <v>35</v>
      </c>
    </row>
    <row r="20">
      <c r="B20" s="18" t="s">
        <v>36</v>
      </c>
      <c r="C20" s="19" t="s">
        <v>37</v>
      </c>
      <c r="D20" s="20">
        <f>VLOOKUP(C20,'Index (Keep Hidden)'!P2:Q5,2,false)</f>
        <v>0</v>
      </c>
      <c r="F20" s="24"/>
      <c r="G20" s="25" t="s">
        <v>38</v>
      </c>
    </row>
    <row r="21">
      <c r="A21" s="2"/>
      <c r="B21" s="15"/>
      <c r="D21" s="17"/>
    </row>
    <row r="22">
      <c r="A22" s="4"/>
      <c r="B22" s="30" t="s">
        <v>39</v>
      </c>
      <c r="C22" s="31"/>
      <c r="D22" s="32">
        <f>sum(D6:D20)</f>
        <v>-5</v>
      </c>
      <c r="F22" s="10" t="s">
        <v>40</v>
      </c>
      <c r="G22" s="11" t="s">
        <v>41</v>
      </c>
    </row>
    <row r="23">
      <c r="A23" s="33"/>
      <c r="F23" s="15"/>
      <c r="G23" s="16" t="s">
        <v>42</v>
      </c>
    </row>
    <row r="24">
      <c r="A24" s="34"/>
      <c r="B24" s="2" t="s">
        <v>43</v>
      </c>
      <c r="F24" s="15"/>
      <c r="G24" s="16" t="s">
        <v>44</v>
      </c>
    </row>
    <row r="25">
      <c r="B25" s="4" t="s">
        <v>45</v>
      </c>
      <c r="F25" s="15"/>
      <c r="G25" s="16" t="s">
        <v>46</v>
      </c>
    </row>
    <row r="26">
      <c r="A26" s="4"/>
      <c r="B26" s="35" t="s">
        <v>47</v>
      </c>
      <c r="C26" s="36"/>
      <c r="D26" s="37"/>
      <c r="F26" s="15"/>
      <c r="G26" s="16" t="s">
        <v>48</v>
      </c>
    </row>
    <row r="27">
      <c r="A27" s="33"/>
      <c r="B27" s="38" t="s">
        <v>49</v>
      </c>
      <c r="C27" s="39"/>
      <c r="D27" s="40" t="str">
        <f>CONCATENATE(C26/12.5+D22, " whp")</f>
        <v>-5 whp</v>
      </c>
      <c r="F27" s="15"/>
      <c r="G27" s="16" t="s">
        <v>50</v>
      </c>
    </row>
    <row r="28">
      <c r="A28" s="33"/>
      <c r="D28" s="41"/>
      <c r="F28" s="15"/>
      <c r="G28" s="16" t="s">
        <v>51</v>
      </c>
    </row>
    <row r="29">
      <c r="B29" s="4" t="s">
        <v>52</v>
      </c>
      <c r="F29" s="15"/>
      <c r="G29" s="16" t="s">
        <v>53</v>
      </c>
    </row>
    <row r="30">
      <c r="B30" s="42" t="s">
        <v>54</v>
      </c>
      <c r="C30" s="36">
        <v>170.0</v>
      </c>
      <c r="D30" s="43"/>
      <c r="F30" s="15"/>
      <c r="G30" s="16" t="s">
        <v>55</v>
      </c>
    </row>
    <row r="31">
      <c r="A31" s="2"/>
      <c r="B31" s="44" t="s">
        <v>47</v>
      </c>
      <c r="C31" s="45"/>
      <c r="D31" s="40" t="str">
        <f>CONCATENATE(((C30-D22)*12.5)," lbs")</f>
        <v>2187.5 lbs</v>
      </c>
      <c r="F31" s="15"/>
      <c r="G31" s="16" t="s">
        <v>56</v>
      </c>
    </row>
    <row r="32">
      <c r="A32" s="33"/>
      <c r="F32" s="15"/>
      <c r="G32" s="16" t="s">
        <v>57</v>
      </c>
    </row>
    <row r="33">
      <c r="A33" s="33"/>
      <c r="B33" s="2" t="s">
        <v>58</v>
      </c>
      <c r="F33" s="15"/>
      <c r="G33" s="16" t="s">
        <v>59</v>
      </c>
    </row>
    <row r="34">
      <c r="B34" s="35" t="s">
        <v>47</v>
      </c>
      <c r="C34" s="36"/>
      <c r="D34" s="37"/>
      <c r="F34" s="24"/>
      <c r="G34" s="25" t="s">
        <v>60</v>
      </c>
    </row>
    <row r="35">
      <c r="B35" s="44" t="s">
        <v>61</v>
      </c>
      <c r="C35" s="39"/>
      <c r="D35" s="40">
        <f>VLOOKUP(C34,'Index (Keep Hidden)'!S3:U10,3,True)</f>
        <v>225</v>
      </c>
    </row>
  </sheetData>
  <mergeCells count="38">
    <mergeCell ref="B1:F1"/>
    <mergeCell ref="B2:C2"/>
    <mergeCell ref="B4:D4"/>
    <mergeCell ref="F5:F9"/>
    <mergeCell ref="B6:B7"/>
    <mergeCell ref="C6:C7"/>
    <mergeCell ref="D6:D7"/>
    <mergeCell ref="D8:D9"/>
    <mergeCell ref="C12:C13"/>
    <mergeCell ref="D12:D13"/>
    <mergeCell ref="B8:B9"/>
    <mergeCell ref="C8:C9"/>
    <mergeCell ref="B10:B11"/>
    <mergeCell ref="C10:C11"/>
    <mergeCell ref="D10:D11"/>
    <mergeCell ref="F11:F15"/>
    <mergeCell ref="B12:B13"/>
    <mergeCell ref="D14:D15"/>
    <mergeCell ref="C18:C19"/>
    <mergeCell ref="D18:D19"/>
    <mergeCell ref="F22:F34"/>
    <mergeCell ref="B14:B15"/>
    <mergeCell ref="C14:C15"/>
    <mergeCell ref="B16:B17"/>
    <mergeCell ref="C16:C17"/>
    <mergeCell ref="D16:D17"/>
    <mergeCell ref="F17:F20"/>
    <mergeCell ref="B18:B19"/>
    <mergeCell ref="B31:C31"/>
    <mergeCell ref="B33:D33"/>
    <mergeCell ref="B35:C35"/>
    <mergeCell ref="B20:B21"/>
    <mergeCell ref="C20:C21"/>
    <mergeCell ref="D20:D21"/>
    <mergeCell ref="B24:D24"/>
    <mergeCell ref="B25:D25"/>
    <mergeCell ref="B27:C27"/>
    <mergeCell ref="B29:D29"/>
  </mergeCells>
  <dataValidations>
    <dataValidation type="list" allowBlank="1" showErrorMessage="1" sqref="C8">
      <formula1>'Index (Keep Hidden)'!$D$2:$D$8</formula1>
    </dataValidation>
    <dataValidation type="list" allowBlank="1" showErrorMessage="1" sqref="C14">
      <formula1>'Index (Keep Hidden)'!$J$2:$J$8</formula1>
    </dataValidation>
    <dataValidation type="list" allowBlank="1" showErrorMessage="1" sqref="C16">
      <formula1>'Index (Keep Hidden)'!$J$11:$J$13</formula1>
    </dataValidation>
    <dataValidation type="list" allowBlank="1" showErrorMessage="1" sqref="C12">
      <formula1>'Index (Keep Hidden)'!$G$11:$G$13</formula1>
    </dataValidation>
    <dataValidation type="list" allowBlank="1" showErrorMessage="1" sqref="C18">
      <formula1>'Index (Keep Hidden)'!$M$2:$M$4</formula1>
    </dataValidation>
    <dataValidation type="list" allowBlank="1" showErrorMessage="1" sqref="C10">
      <formula1>'Index (Keep Hidden)'!$G$2:$G$6</formula1>
    </dataValidation>
    <dataValidation type="list" allowBlank="1" showErrorMessage="1" sqref="C20">
      <formula1>'Index (Keep Hidden)'!$P$2:$P$5</formula1>
    </dataValidation>
    <dataValidation type="list" allowBlank="1" showErrorMessage="1" sqref="C6">
      <formula1>'Index (Keep Hidden)'!$A$2:$A$6</formula1>
    </dataValidation>
    <dataValidation type="decimal" allowBlank="1" showDropDown="1" showErrorMessage="1" sqref="C26 C30 C34">
      <formula1>0.0</formula1>
      <formula2>10000.0</formula2>
    </dataValidation>
  </dataValidations>
  <drawing r:id="rId1"/>
  <tableParts count="4"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63"/>
  </cols>
  <sheetData>
    <row r="1">
      <c r="A1" s="6" t="s">
        <v>62</v>
      </c>
      <c r="B1" s="46"/>
      <c r="C1" s="46"/>
      <c r="D1" s="6" t="s">
        <v>63</v>
      </c>
      <c r="E1" s="46"/>
      <c r="F1" s="46"/>
      <c r="G1" s="6" t="s">
        <v>17</v>
      </c>
      <c r="H1" s="46"/>
      <c r="I1" s="46"/>
      <c r="J1" s="6" t="s">
        <v>25</v>
      </c>
      <c r="K1" s="46"/>
      <c r="L1" s="46"/>
      <c r="M1" s="6" t="s">
        <v>32</v>
      </c>
      <c r="N1" s="46"/>
      <c r="O1" s="46"/>
      <c r="P1" s="6" t="s">
        <v>64</v>
      </c>
      <c r="Q1" s="46"/>
      <c r="R1" s="46"/>
      <c r="S1" s="6" t="s">
        <v>65</v>
      </c>
      <c r="T1" s="46"/>
      <c r="U1" s="46"/>
      <c r="V1" s="46"/>
      <c r="W1" s="46"/>
      <c r="X1" s="46"/>
      <c r="Y1" s="46"/>
      <c r="Z1" s="46"/>
    </row>
    <row r="2">
      <c r="A2" s="4" t="s">
        <v>8</v>
      </c>
      <c r="B2" s="4">
        <v>-15.0</v>
      </c>
      <c r="D2" s="4" t="s">
        <v>66</v>
      </c>
      <c r="E2" s="4">
        <v>0.0</v>
      </c>
      <c r="G2" s="4" t="s">
        <v>18</v>
      </c>
      <c r="H2" s="4">
        <v>0.0</v>
      </c>
      <c r="J2" s="4" t="s">
        <v>26</v>
      </c>
      <c r="K2" s="4">
        <v>10.0</v>
      </c>
      <c r="M2" s="4" t="s">
        <v>33</v>
      </c>
      <c r="N2" s="4">
        <v>0.0</v>
      </c>
      <c r="P2" s="4" t="s">
        <v>37</v>
      </c>
      <c r="Q2" s="4">
        <v>0.0</v>
      </c>
      <c r="S2" s="4" t="s">
        <v>67</v>
      </c>
      <c r="T2" s="4" t="s">
        <v>68</v>
      </c>
      <c r="U2" s="4" t="s">
        <v>69</v>
      </c>
    </row>
    <row r="3">
      <c r="A3" s="4" t="s">
        <v>70</v>
      </c>
      <c r="B3" s="4">
        <v>0.0</v>
      </c>
      <c r="D3" s="4" t="s">
        <v>14</v>
      </c>
      <c r="E3" s="4">
        <v>0.0</v>
      </c>
      <c r="G3" s="4" t="s">
        <v>71</v>
      </c>
      <c r="H3" s="4">
        <v>0.0</v>
      </c>
      <c r="J3" s="4" t="s">
        <v>72</v>
      </c>
      <c r="K3" s="4">
        <v>5.0</v>
      </c>
      <c r="M3" s="4" t="s">
        <v>73</v>
      </c>
      <c r="N3" s="4">
        <v>-10.0</v>
      </c>
      <c r="P3" s="4" t="s">
        <v>74</v>
      </c>
      <c r="Q3" s="4">
        <v>0.0</v>
      </c>
      <c r="S3" s="4">
        <v>0.0</v>
      </c>
      <c r="T3" s="4">
        <v>2550.0</v>
      </c>
      <c r="U3" s="4">
        <v>225.0</v>
      </c>
    </row>
    <row r="4">
      <c r="A4" s="4" t="s">
        <v>30</v>
      </c>
      <c r="B4" s="4">
        <v>10.0</v>
      </c>
      <c r="D4" s="4" t="s">
        <v>75</v>
      </c>
      <c r="E4" s="4">
        <v>0.0</v>
      </c>
      <c r="G4" s="4" t="s">
        <v>76</v>
      </c>
      <c r="H4" s="4">
        <v>-5.0</v>
      </c>
      <c r="J4" s="4" t="s">
        <v>77</v>
      </c>
      <c r="K4" s="4">
        <v>0.0</v>
      </c>
      <c r="M4" s="4" t="s">
        <v>78</v>
      </c>
      <c r="P4" s="4" t="s">
        <v>79</v>
      </c>
      <c r="Q4" s="4">
        <v>5.0</v>
      </c>
      <c r="S4" s="4">
        <v>2551.0</v>
      </c>
      <c r="T4" s="4">
        <v>2650.0</v>
      </c>
      <c r="U4" s="4">
        <v>235.0</v>
      </c>
    </row>
    <row r="5">
      <c r="A5" s="4" t="s">
        <v>80</v>
      </c>
      <c r="B5" s="4">
        <v>20.0</v>
      </c>
      <c r="D5" s="4" t="s">
        <v>81</v>
      </c>
      <c r="E5" s="4">
        <v>0.0</v>
      </c>
      <c r="G5" s="4" t="s">
        <v>82</v>
      </c>
      <c r="H5" s="4">
        <v>10.0</v>
      </c>
      <c r="J5" s="4" t="s">
        <v>83</v>
      </c>
      <c r="K5" s="4">
        <v>-5.0</v>
      </c>
      <c r="P5" s="4" t="s">
        <v>84</v>
      </c>
      <c r="S5" s="4">
        <v>2651.0</v>
      </c>
      <c r="T5" s="4">
        <v>2800.0</v>
      </c>
      <c r="U5" s="4">
        <v>245.0</v>
      </c>
    </row>
    <row r="6">
      <c r="A6" s="4" t="s">
        <v>85</v>
      </c>
      <c r="D6" s="4" t="s">
        <v>86</v>
      </c>
      <c r="E6" s="4">
        <v>0.0</v>
      </c>
      <c r="G6" s="4" t="s">
        <v>87</v>
      </c>
      <c r="J6" s="4" t="s">
        <v>88</v>
      </c>
      <c r="K6" s="4">
        <v>-10.0</v>
      </c>
      <c r="S6" s="4">
        <v>2801.0</v>
      </c>
      <c r="T6" s="4">
        <v>2950.0</v>
      </c>
      <c r="U6" s="4">
        <v>255.0</v>
      </c>
    </row>
    <row r="7">
      <c r="D7" s="4" t="s">
        <v>89</v>
      </c>
      <c r="E7" s="4">
        <v>-5.0</v>
      </c>
      <c r="J7" s="4" t="s">
        <v>90</v>
      </c>
      <c r="K7" s="4">
        <v>-12.0</v>
      </c>
      <c r="S7" s="4">
        <v>2951.0</v>
      </c>
      <c r="T7" s="4">
        <v>3050.0</v>
      </c>
      <c r="U7" s="4">
        <v>265.0</v>
      </c>
    </row>
    <row r="8">
      <c r="D8" s="4" t="s">
        <v>91</v>
      </c>
      <c r="J8" s="4" t="s">
        <v>92</v>
      </c>
      <c r="S8" s="4">
        <v>3051.0</v>
      </c>
      <c r="T8" s="4">
        <v>3150.0</v>
      </c>
      <c r="U8" s="4">
        <v>275.0</v>
      </c>
    </row>
    <row r="9">
      <c r="S9" s="4">
        <v>3151.0</v>
      </c>
      <c r="T9" s="4">
        <v>3300.0</v>
      </c>
      <c r="U9" s="4">
        <v>285.0</v>
      </c>
    </row>
    <row r="10">
      <c r="G10" s="6" t="s">
        <v>21</v>
      </c>
      <c r="J10" s="6" t="s">
        <v>93</v>
      </c>
      <c r="S10" s="4">
        <v>3300.0</v>
      </c>
      <c r="U10" s="4">
        <v>295.0</v>
      </c>
    </row>
    <row r="11">
      <c r="G11" s="4" t="s">
        <v>94</v>
      </c>
      <c r="H11" s="4">
        <v>-20.0</v>
      </c>
      <c r="J11" s="4" t="s">
        <v>94</v>
      </c>
      <c r="K11" s="4">
        <v>-10.0</v>
      </c>
    </row>
    <row r="12">
      <c r="G12" s="4" t="s">
        <v>22</v>
      </c>
      <c r="H12" s="4">
        <v>0.0</v>
      </c>
      <c r="J12" s="4" t="s">
        <v>22</v>
      </c>
      <c r="K12" s="4">
        <v>0.0</v>
      </c>
    </row>
    <row r="13">
      <c r="G13" s="4" t="s">
        <v>95</v>
      </c>
      <c r="J13" s="4" t="s">
        <v>96</v>
      </c>
    </row>
  </sheetData>
  <drawing r:id="rId1"/>
</worksheet>
</file>